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<sst xmlns="http://schemas.openxmlformats.org/spreadsheetml/2006/main" count="266" uniqueCount="198">
  <si>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</si>
  <si>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</si>
  <si>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</si>
  <si>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</si>
  <si>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</si>
  <si>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</si>
  <si>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</si>
  <si>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</si>
  <si>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</si>
  <si>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</si>
  <si>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</si>
  <si>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</si>
  <si>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</si>
  <si>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</si>
  <si>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</si>
  <si>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</si>
  <si>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</si>
  <si>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</si>
  <si>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</si>
  <si>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</si>
  <si>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</si>
  <si>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</si>
  <si>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</si>
  <si>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</si>
  <si>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</si>
  <si>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</si>
  <si>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</si>
  <si>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</si>
  <si>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</si>
  <si>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</si>
  <si>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</si>
  <si>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</si>
  <si>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</si>
  <si>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</si>
  <si>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</si>
  <si>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</si>
  <si>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</si>
  <si>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</si>
  <si>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</si>
  <si>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</si>
  <si>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</si>
  <si>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</si>
  <si>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</si>
  <si>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</si>
  <si>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</si>
  <si>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</si>
  <si>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</si>
  <si>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</si>
  <si>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</si>
  <si>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</si>
  <si>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</si>
  <si>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</si>
  <si>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</si>
  <si>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</si>
  <si>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</si>
  <si>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</si>
  <si>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</si>
  <si>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</si>
  <si>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</si>
  <si>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</si>
  <si>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</si>
  <si>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</si>
  <si>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</si>
  <si>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</si>
  <si>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</si>
  <si>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</si>
  <si>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</si>
  <si>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</si>
  <si>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</si>
  <si>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</si>
  <si>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</si>
  <si>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</si>
  <si>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</si>
  <si>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</si>
  <si>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</si>
  <si>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</si>
  <si>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</si>
  <si>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</si>
  <si>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</si>
  <si>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</si>
  <si>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</si>
  <si>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</si>
  <si>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</si>
  <si>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</si>
  <si>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</si>
  <si>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</si>
  <si>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</si>
  <si>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</si>
  <si>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</si>
  <si>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</si>
  <si>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</si>
  <si>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</si>
  <si>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</si>
  <si>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</si>
  <si>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</si>
  <si>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</si>
  <si>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</si>
  <si>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</si>
  <si>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</si>
  <si>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</si>
  <si>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</si>
  <si>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</si>
  <si>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</si>
  <si>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</si>
  <si>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</si>
  <si>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</si>
  <si>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</si>
  <si>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</si>
  <si>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</si>
  <si>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</si>
  <si>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</si>
  <si>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</si>
  <si>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</si>
  <si>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</si>
  <si>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</si>
  <si>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</si>
  <si>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</si>
  <si>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</si>
  <si>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</si>
  <si>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</si>
  <si>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</si>
  <si>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</si>
  <si>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</si>
  <si>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</si>
  <si>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</si>
  <si>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</si>
  <si>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</si>
  <si>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</si>
  <si>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</si>
  <si>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</si>
  <si>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</si>
  <si>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</si>
  <si>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</si>
  <si>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</si>
  <si>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</si>
  <si>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</si>
  <si>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</si>
  <si>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</si>
  <si>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</si>
  <si>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</si>
  <si>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</si>
  <si>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</si>
  <si>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</si>
  <si>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</si>
  <si>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</si>
  <si>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</si>
  <si>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</si>
  <si>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</si>
  <si>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</si>
  <si>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</si>
  <si>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</si>
  <si>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</si>
  <si>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</si>
  <si>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</si>
  <si>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</si>
  <si>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</si>
  <si>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</si>
  <si>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</si>
  <si>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</si>
  <si>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</si>
  <si>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</si>
  <si>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</si>
  <si>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</si>
  <si>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</si>
  <si>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</si>
  <si>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</si>
  <si>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</si>
  <si>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</si>
  <si>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</si>
  <si>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</si>
  <si>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</si>
  <si>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</si>
  <si>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</si>
  <si>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</si>
  <si>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</si>
  <si>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</si>
  <si>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</si>
  <si>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</si>
  <si>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</si>
  <si>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</si>
  <si>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</si>
  <si>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</si>
  <si>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</si>
  <si>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</si>
  <si>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</si>
  <si>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</si>
  <si>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</si>
  <si>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</si>
  <si>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</si>
  <si>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</si>
  <si>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</si>
  <si>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Волочиський районний суд Хмельницької області</t>
  </si>
  <si>
    <t>31200.м. Волочиськ.вул. Слави 8</t>
  </si>
  <si>
    <t>Доручення судів України / іноземних судів</t>
  </si>
  <si>
    <t xml:space="preserve">Розглянуто справ судом присяжних </t>
  </si>
  <si>
    <t>С.В.Ніколова</t>
  </si>
  <si>
    <t>Н.В.Доскоч</t>
  </si>
  <si>
    <t>22 січня 2019 року</t>
  </si>
</sst>
</file>

<file path=xl/styles.xml><?xml version="1.0" encoding="utf-8"?>
<styleSheet xmlns="http://schemas.openxmlformats.org/spreadsheetml/2006/main">
  <numFmts count="5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&amp;LD387864D&amp;C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129</v>
      </c>
      <c r="F6" s="90">
        <v>94</v>
      </c>
      <c r="G6" s="90">
        <v>2</v>
      </c>
      <c r="H6" s="90">
        <v>91</v>
      </c>
      <c r="I6" s="90" t="s">
        <v>180</v>
      </c>
      <c r="J6" s="90">
        <v>38</v>
      </c>
      <c r="K6" s="91">
        <v>6</v>
      </c>
      <c r="L6" s="101">
        <f>E6-F6</f>
        <v>35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678</v>
      </c>
      <c r="F7" s="90">
        <v>676</v>
      </c>
      <c r="G7" s="90"/>
      <c r="H7" s="90">
        <v>674</v>
      </c>
      <c r="I7" s="90">
        <v>625</v>
      </c>
      <c r="J7" s="90">
        <v>4</v>
      </c>
      <c r="K7" s="91"/>
      <c r="L7" s="101">
        <f>E7-F7</f>
        <v>2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65</v>
      </c>
      <c r="F9" s="90">
        <v>63</v>
      </c>
      <c r="G9" s="90"/>
      <c r="H9" s="90">
        <v>57</v>
      </c>
      <c r="I9" s="90">
        <v>48</v>
      </c>
      <c r="J9" s="90">
        <v>8</v>
      </c>
      <c r="K9" s="91"/>
      <c r="L9" s="101">
        <f>E9-F9</f>
        <v>2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</v>
      </c>
      <c r="F12" s="90">
        <v>1</v>
      </c>
      <c r="G12" s="90">
        <v>1</v>
      </c>
      <c r="H12" s="90"/>
      <c r="I12" s="90"/>
      <c r="J12" s="90">
        <v>1</v>
      </c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</v>
      </c>
      <c r="F13" s="90">
        <v>1</v>
      </c>
      <c r="G13" s="90"/>
      <c r="H13" s="90">
        <v>1</v>
      </c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875</v>
      </c>
      <c r="F14" s="105">
        <f>SUM(F6:F13)</f>
        <v>836</v>
      </c>
      <c r="G14" s="105">
        <f>SUM(G6:G13)</f>
        <v>3</v>
      </c>
      <c r="H14" s="105">
        <f>SUM(H6:H13)</f>
        <v>824</v>
      </c>
      <c r="I14" s="105">
        <f>SUM(I6:I13)</f>
        <v>674</v>
      </c>
      <c r="J14" s="105">
        <f>SUM(J6:J13)</f>
        <v>51</v>
      </c>
      <c r="K14" s="105">
        <f>SUM(K6:K13)</f>
        <v>6</v>
      </c>
      <c r="L14" s="101">
        <f>E14-F14</f>
        <v>39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130</v>
      </c>
      <c r="F15" s="92">
        <v>129</v>
      </c>
      <c r="G15" s="92"/>
      <c r="H15" s="92">
        <v>127</v>
      </c>
      <c r="I15" s="92">
        <v>114</v>
      </c>
      <c r="J15" s="92">
        <v>3</v>
      </c>
      <c r="K15" s="91"/>
      <c r="L15" s="101">
        <f>E15-F15</f>
        <v>1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126</v>
      </c>
      <c r="F16" s="92">
        <v>114</v>
      </c>
      <c r="G16" s="92"/>
      <c r="H16" s="92">
        <v>107</v>
      </c>
      <c r="I16" s="92">
        <v>80</v>
      </c>
      <c r="J16" s="92">
        <v>19</v>
      </c>
      <c r="K16" s="91"/>
      <c r="L16" s="101">
        <f>E16-F16</f>
        <v>12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23</v>
      </c>
      <c r="F18" s="91">
        <v>23</v>
      </c>
      <c r="G18" s="91"/>
      <c r="H18" s="91">
        <v>18</v>
      </c>
      <c r="I18" s="91">
        <v>10</v>
      </c>
      <c r="J18" s="91">
        <v>5</v>
      </c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165</v>
      </c>
      <c r="F22" s="91">
        <v>152</v>
      </c>
      <c r="G22" s="91"/>
      <c r="H22" s="91">
        <v>138</v>
      </c>
      <c r="I22" s="91">
        <v>90</v>
      </c>
      <c r="J22" s="91">
        <v>27</v>
      </c>
      <c r="K22" s="91"/>
      <c r="L22" s="101">
        <f>E22-F22</f>
        <v>13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188</v>
      </c>
      <c r="F23" s="91">
        <v>179</v>
      </c>
      <c r="G23" s="91"/>
      <c r="H23" s="91">
        <v>169</v>
      </c>
      <c r="I23" s="91">
        <v>146</v>
      </c>
      <c r="J23" s="91">
        <v>19</v>
      </c>
      <c r="K23" s="91"/>
      <c r="L23" s="101">
        <f>E23-F23</f>
        <v>9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7</v>
      </c>
      <c r="F24" s="91">
        <v>7</v>
      </c>
      <c r="G24" s="91"/>
      <c r="H24" s="91">
        <v>7</v>
      </c>
      <c r="I24" s="91">
        <v>6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747</v>
      </c>
      <c r="F25" s="91">
        <v>702</v>
      </c>
      <c r="G25" s="91">
        <v>2</v>
      </c>
      <c r="H25" s="91">
        <v>706</v>
      </c>
      <c r="I25" s="91">
        <v>628</v>
      </c>
      <c r="J25" s="91">
        <v>41</v>
      </c>
      <c r="K25" s="91"/>
      <c r="L25" s="101">
        <f>E25-F25</f>
        <v>45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739</v>
      </c>
      <c r="F26" s="91">
        <v>632</v>
      </c>
      <c r="G26" s="91">
        <v>5</v>
      </c>
      <c r="H26" s="91">
        <v>584</v>
      </c>
      <c r="I26" s="91">
        <v>489</v>
      </c>
      <c r="J26" s="91">
        <v>155</v>
      </c>
      <c r="K26" s="91">
        <v>1</v>
      </c>
      <c r="L26" s="101">
        <f>E26-F26</f>
        <v>107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159</v>
      </c>
      <c r="F27" s="91">
        <v>157</v>
      </c>
      <c r="G27" s="91"/>
      <c r="H27" s="91">
        <v>159</v>
      </c>
      <c r="I27" s="91">
        <v>156</v>
      </c>
      <c r="J27" s="91"/>
      <c r="K27" s="91"/>
      <c r="L27" s="101">
        <f>E27-F27</f>
        <v>2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168</v>
      </c>
      <c r="F28" s="91">
        <v>156</v>
      </c>
      <c r="G28" s="91"/>
      <c r="H28" s="91">
        <v>136</v>
      </c>
      <c r="I28" s="91">
        <v>104</v>
      </c>
      <c r="J28" s="91">
        <v>32</v>
      </c>
      <c r="K28" s="91"/>
      <c r="L28" s="101">
        <f>E28-F28</f>
        <v>12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7</v>
      </c>
      <c r="F29" s="91">
        <v>7</v>
      </c>
      <c r="G29" s="91"/>
      <c r="H29" s="91">
        <v>7</v>
      </c>
      <c r="I29" s="91">
        <v>4</v>
      </c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/>
      <c r="G30" s="91"/>
      <c r="H30" s="91">
        <v>1</v>
      </c>
      <c r="I30" s="91"/>
      <c r="J30" s="91"/>
      <c r="K30" s="91"/>
      <c r="L30" s="101">
        <f>E30-F30</f>
        <v>1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12</v>
      </c>
      <c r="F32" s="91">
        <v>11</v>
      </c>
      <c r="G32" s="91"/>
      <c r="H32" s="91">
        <v>10</v>
      </c>
      <c r="I32" s="91">
        <v>5</v>
      </c>
      <c r="J32" s="91">
        <v>2</v>
      </c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57</v>
      </c>
      <c r="F33" s="91">
        <v>56</v>
      </c>
      <c r="G33" s="91"/>
      <c r="H33" s="91">
        <v>52</v>
      </c>
      <c r="I33" s="91">
        <v>31</v>
      </c>
      <c r="J33" s="91">
        <v>5</v>
      </c>
      <c r="K33" s="91"/>
      <c r="L33" s="101">
        <f>E33-F33</f>
        <v>1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3</v>
      </c>
      <c r="F35" s="91">
        <v>2</v>
      </c>
      <c r="G35" s="91"/>
      <c r="H35" s="91">
        <v>3</v>
      </c>
      <c r="I35" s="91">
        <v>3</v>
      </c>
      <c r="J35" s="91"/>
      <c r="K35" s="91"/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1304</v>
      </c>
      <c r="F37" s="91">
        <v>1162</v>
      </c>
      <c r="G37" s="91">
        <v>6</v>
      </c>
      <c r="H37" s="91">
        <v>1050</v>
      </c>
      <c r="I37" s="91">
        <v>788</v>
      </c>
      <c r="J37" s="91">
        <v>254</v>
      </c>
      <c r="K37" s="91">
        <v>1</v>
      </c>
      <c r="L37" s="101">
        <f>E37-F37</f>
        <v>142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868</v>
      </c>
      <c r="F38" s="91">
        <v>846</v>
      </c>
      <c r="G38" s="91"/>
      <c r="H38" s="91">
        <v>846</v>
      </c>
      <c r="I38" s="91" t="s">
        <v>180</v>
      </c>
      <c r="J38" s="91">
        <v>22</v>
      </c>
      <c r="K38" s="91"/>
      <c r="L38" s="101">
        <f>E38-F38</f>
        <v>22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5</v>
      </c>
      <c r="F39" s="91">
        <v>5</v>
      </c>
      <c r="G39" s="91"/>
      <c r="H39" s="91">
        <v>5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14</v>
      </c>
      <c r="F40" s="91">
        <v>12</v>
      </c>
      <c r="G40" s="91"/>
      <c r="H40" s="91">
        <v>12</v>
      </c>
      <c r="I40" s="91">
        <v>10</v>
      </c>
      <c r="J40" s="91">
        <v>2</v>
      </c>
      <c r="K40" s="91"/>
      <c r="L40" s="101">
        <f>E40-F40</f>
        <v>2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882</v>
      </c>
      <c r="F41" s="91">
        <f aca="true" t="shared" si="0" ref="F41:K41">F38+F40</f>
        <v>858</v>
      </c>
      <c r="G41" s="91">
        <f t="shared" si="0"/>
        <v>0</v>
      </c>
      <c r="H41" s="91">
        <f t="shared" si="0"/>
        <v>858</v>
      </c>
      <c r="I41" s="91">
        <f>I40</f>
        <v>10</v>
      </c>
      <c r="J41" s="91">
        <f t="shared" si="0"/>
        <v>24</v>
      </c>
      <c r="K41" s="91">
        <f t="shared" si="0"/>
        <v>0</v>
      </c>
      <c r="L41" s="101">
        <f>E41-F41</f>
        <v>24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3226</v>
      </c>
      <c r="F42" s="91">
        <f aca="true" t="shared" si="1" ref="F42:K42">F14+F22+F37+F41</f>
        <v>3008</v>
      </c>
      <c r="G42" s="91">
        <f t="shared" si="1"/>
        <v>9</v>
      </c>
      <c r="H42" s="91">
        <f t="shared" si="1"/>
        <v>2870</v>
      </c>
      <c r="I42" s="91">
        <f t="shared" si="1"/>
        <v>1562</v>
      </c>
      <c r="J42" s="91">
        <f t="shared" si="1"/>
        <v>356</v>
      </c>
      <c r="K42" s="91">
        <f t="shared" si="1"/>
        <v>7</v>
      </c>
      <c r="L42" s="101">
        <f>E42-F42</f>
        <v>218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&amp;LD387864D&amp;CФорма № 1-мзс, Підрозділ: Волочиський районний суд Хмельницької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3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3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36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2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4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10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6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1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10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38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7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12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24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2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147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4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2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4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2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1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34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3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3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/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11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&amp;LD387864D&amp;CФорма № 1-мзс, Підрозділ: Волочиський районний суд Хмельницької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91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66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12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22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3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2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102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445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3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11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5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15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77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158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7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14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8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138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923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381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2502971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8382443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19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45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23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738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1730019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163508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5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788</v>
      </c>
      <c r="F58" s="96">
        <v>33</v>
      </c>
      <c r="G58" s="96">
        <v>2</v>
      </c>
      <c r="H58" s="96">
        <v>1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103</v>
      </c>
      <c r="F59" s="96">
        <v>34</v>
      </c>
      <c r="G59" s="96">
        <v>1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762</v>
      </c>
      <c r="F60" s="96">
        <v>279</v>
      </c>
      <c r="G60" s="96">
        <v>7</v>
      </c>
      <c r="H60" s="96">
        <v>2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844</v>
      </c>
      <c r="F61" s="96">
        <v>14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&amp;LD387864D&amp;CФорма № 1-мзс, Підрозділ: Волочиський районний суд Хмельницької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0.019662921348314606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0.11764705882352941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0.003937007874015748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0.9541223404255319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956.6666666666666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1075.3333333333333</v>
      </c>
    </row>
    <row r="11" spans="1:4" ht="16.5" customHeight="1">
      <c r="A11" s="191" t="s">
        <v>65</v>
      </c>
      <c r="B11" s="193"/>
      <c r="C11" s="14">
        <v>9</v>
      </c>
      <c r="D11" s="94">
        <v>39</v>
      </c>
    </row>
    <row r="12" spans="1:4" ht="16.5" customHeight="1">
      <c r="A12" s="295" t="s">
        <v>110</v>
      </c>
      <c r="B12" s="295"/>
      <c r="C12" s="14">
        <v>10</v>
      </c>
      <c r="D12" s="94">
        <v>16</v>
      </c>
    </row>
    <row r="13" spans="1:4" ht="16.5" customHeight="1">
      <c r="A13" s="295" t="s">
        <v>31</v>
      </c>
      <c r="B13" s="295"/>
      <c r="C13" s="14">
        <v>11</v>
      </c>
      <c r="D13" s="94">
        <v>52</v>
      </c>
    </row>
    <row r="14" spans="1:4" ht="16.5" customHeight="1">
      <c r="A14" s="295" t="s">
        <v>111</v>
      </c>
      <c r="B14" s="295"/>
      <c r="C14" s="14">
        <v>12</v>
      </c>
      <c r="D14" s="94">
        <v>74</v>
      </c>
    </row>
    <row r="15" spans="1:4" ht="16.5" customHeight="1">
      <c r="A15" s="295" t="s">
        <v>115</v>
      </c>
      <c r="B15" s="295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&amp;LD387864D&amp;CФорма № 1-мзс, Підрозділ: Волочиський районний суд Хмельницької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2019-01-31T08:28:45Z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1-мзс_00671_4.2018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A4A69B7E</vt:lpwstr>
  </property>
  <property fmtid="{D5CDD505-2E9C-101B-9397-08002B2CF9AE}" pid="9" name="Підрозділ">
    <vt:lpwstr>Волочиський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